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.flores\Documents\TRANSPARENCIA\INDICADORES EMPLEO\"/>
    </mc:Choice>
  </mc:AlternateContent>
  <bookViews>
    <workbookView xWindow="0" yWindow="0" windowWidth="21570" windowHeight="8055"/>
  </bookViews>
  <sheets>
    <sheet name="JUNIO 18" sheetId="41" r:id="rId1"/>
  </sheets>
  <calcPr calcId="162913"/>
</workbook>
</file>

<file path=xl/calcChain.xml><?xml version="1.0" encoding="utf-8"?>
<calcChain xmlns="http://schemas.openxmlformats.org/spreadsheetml/2006/main">
  <c r="D89" i="41" l="1"/>
  <c r="D78" i="41"/>
  <c r="D70" i="41"/>
  <c r="C70" i="41"/>
  <c r="C61" i="41"/>
  <c r="D60" i="41"/>
  <c r="C60" i="41"/>
  <c r="D59" i="41"/>
  <c r="C59" i="41"/>
  <c r="D58" i="41"/>
  <c r="C58" i="41"/>
  <c r="D57" i="41"/>
  <c r="C57" i="41"/>
  <c r="D56" i="41"/>
  <c r="C56" i="41"/>
  <c r="C63" i="41" s="1"/>
  <c r="D55" i="41"/>
  <c r="D63" i="41" s="1"/>
  <c r="D49" i="41"/>
  <c r="C49" i="41"/>
  <c r="D48" i="41"/>
  <c r="D50" i="41" s="1"/>
  <c r="C48" i="41"/>
  <c r="C50" i="41" s="1"/>
  <c r="D45" i="41"/>
  <c r="C45" i="41"/>
  <c r="D34" i="41"/>
  <c r="C34" i="41"/>
  <c r="D33" i="41"/>
  <c r="C33" i="41"/>
  <c r="D32" i="41"/>
  <c r="D31" i="41"/>
  <c r="C31" i="41"/>
  <c r="D30" i="41"/>
  <c r="C30" i="41"/>
  <c r="D29" i="41"/>
  <c r="C29" i="41"/>
  <c r="D28" i="41"/>
  <c r="C28" i="41"/>
  <c r="D27" i="41"/>
  <c r="C27" i="41"/>
  <c r="D26" i="41"/>
  <c r="C26" i="41"/>
  <c r="C14" i="41"/>
  <c r="D13" i="41"/>
  <c r="D21" i="41" s="1"/>
  <c r="C13" i="41"/>
  <c r="C21" i="41" s="1"/>
  <c r="D9" i="41"/>
  <c r="C9" i="41"/>
  <c r="C7" i="41"/>
  <c r="D35" i="41" l="1"/>
  <c r="C35" i="41"/>
</calcChain>
</file>

<file path=xl/sharedStrings.xml><?xml version="1.0" encoding="utf-8"?>
<sst xmlns="http://schemas.openxmlformats.org/spreadsheetml/2006/main" count="90" uniqueCount="69">
  <si>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</si>
  <si>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</si>
  <si>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</si>
  <si>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</si>
  <si>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</si>
  <si>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</si>
  <si>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</si>
  <si>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</si>
  <si>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</si>
  <si>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</si>
  <si>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</si>
  <si>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</si>
  <si>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</si>
  <si>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</si>
  <si>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</si>
  <si>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</si>
  <si>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</si>
  <si>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</si>
  <si>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</si>
  <si>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</si>
  <si>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</si>
  <si>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</si>
  <si>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</si>
  <si>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</si>
  <si>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</si>
  <si>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</si>
  <si>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</si>
  <si>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</si>
  <si>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</si>
  <si>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</si>
  <si>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</si>
  <si>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</si>
  <si>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</si>
  <si>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</si>
  <si>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</si>
  <si>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</si>
  <si>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</si>
  <si>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</si>
  <si>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</si>
  <si>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</si>
  <si>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</si>
  <si>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</si>
  <si>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</si>
  <si>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</si>
  <si>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</si>
  <si>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</si>
  <si>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</si>
  <si>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</si>
  <si>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</si>
  <si>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</si>
  <si>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</si>
  <si>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BRIGADAS Y FERIA DE EMPLEO</t>
  </si>
  <si>
    <t>RUTA DEL EMPLEO</t>
  </si>
  <si>
    <t>Irma Ruiz</t>
  </si>
  <si>
    <t xml:space="preserve"> </t>
  </si>
  <si>
    <t>INDICADORES DE BOLSA DE EMPLEO JUNIO 2018</t>
  </si>
  <si>
    <t>BRIGADA DE EMPLEO (COL. ALIANZA)</t>
  </si>
  <si>
    <t>BRIGADA DE EMPLEO (EST. DE WALLMART, STA. CECILIA)</t>
  </si>
  <si>
    <t>RUTA DE EMPLEO (EST. SORIANA DESCUBRIDORES)</t>
  </si>
  <si>
    <t>RUTA DE EMPLEO (BODEGA AURRERA, COL. MITRA DORADA)</t>
  </si>
  <si>
    <t>RUTA DE EMPLEO (EST. SORIANA MITRAS)</t>
  </si>
  <si>
    <t>RUTA DE EMPLEO (TRANSREGIO, FOME 113)</t>
  </si>
  <si>
    <t>RUTA DE EMPLEO (SUC. POLLO LOCO , MADERO Y F. U GÓMEZ)</t>
  </si>
  <si>
    <t>RUTA DE EMPLEO (GLOBOS Y FIGURAS, JUAN I. RAMÓN)</t>
  </si>
  <si>
    <t>RUTA DE EMPLEO (EST. SORIANA CENTRAL)</t>
  </si>
  <si>
    <t>RUTA DE EMPLEO (EST. SORIANA AZTLÁN)</t>
  </si>
  <si>
    <t>RUTA DE EMPLEO ( DEVLYN, PADRE MIER)</t>
  </si>
  <si>
    <t xml:space="preserve">COLOCADOS DE RUTA DEL EMPLEO Y BRIGADAS </t>
  </si>
  <si>
    <t xml:space="preserve"> Enero -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</si>
</sst>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0" fillId="0" borderId="0" xfId="0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8" xfId="0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2" fillId="4" borderId="46" xfId="1" applyFont="1" applyFill="1" applyBorder="1"/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6" borderId="46" xfId="0" applyFont="1" applyFill="1" applyBorder="1"/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/>
    <xf numFmtId="0" fontId="4" fillId="2" borderId="1" xfId="4" applyFont="1" applyFill="1" applyBorder="1" applyAlignment="1">
      <alignment horizontal="center"/>
    </xf>
    <xf numFmtId="17" fontId="4" fillId="2" borderId="2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2" fillId="0" borderId="37" xfId="4" applyFont="1" applyFill="1" applyBorder="1" applyAlignment="1">
      <alignment vertical="center"/>
    </xf>
    <xf numFmtId="0" fontId="1" fillId="0" borderId="0" xfId="4" applyBorder="1"/>
    <xf numFmtId="0" fontId="2" fillId="0" borderId="46" xfId="4" applyFont="1" applyFill="1" applyBorder="1" applyAlignment="1">
      <alignment vertical="center"/>
    </xf>
    <xf numFmtId="0" fontId="2" fillId="0" borderId="3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/>
    </xf>
    <xf numFmtId="0" fontId="2" fillId="2" borderId="29" xfId="4" applyFont="1" applyFill="1" applyBorder="1" applyAlignment="1">
      <alignment horizontal="center"/>
    </xf>
    <xf numFmtId="0" fontId="2" fillId="2" borderId="14" xfId="4" applyFont="1" applyFill="1" applyBorder="1" applyAlignment="1">
      <alignment horizontal="center"/>
    </xf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center"/>
    </xf>
    <xf numFmtId="0" fontId="1" fillId="0" borderId="0" xfId="4" applyFont="1" applyBorder="1"/>
    <xf numFmtId="0" fontId="2" fillId="0" borderId="19" xfId="4" applyFont="1" applyFill="1" applyBorder="1" applyAlignment="1"/>
    <xf numFmtId="0" fontId="2" fillId="0" borderId="7" xfId="4" applyFont="1" applyFill="1" applyBorder="1" applyAlignment="1"/>
    <xf numFmtId="0" fontId="1" fillId="0" borderId="0" xfId="4" applyAlignment="1">
      <alignment horizontal="center"/>
    </xf>
    <xf numFmtId="0" fontId="2" fillId="0" borderId="46" xfId="4" applyFont="1" applyFill="1" applyBorder="1" applyAlignment="1"/>
    <xf numFmtId="0" fontId="2" fillId="0" borderId="39" xfId="4" applyFont="1" applyFill="1" applyBorder="1" applyAlignment="1"/>
    <xf numFmtId="0" fontId="2" fillId="2" borderId="3" xfId="4" applyFont="1" applyFill="1" applyBorder="1" applyAlignment="1">
      <alignment horizontal="center"/>
    </xf>
    <xf numFmtId="0" fontId="5" fillId="5" borderId="27" xfId="4" applyFont="1" applyFill="1" applyBorder="1" applyAlignment="1">
      <alignment horizontal="center"/>
    </xf>
    <xf numFmtId="17" fontId="5" fillId="5" borderId="28" xfId="4" applyNumberFormat="1" applyFont="1" applyFill="1" applyBorder="1" applyAlignment="1">
      <alignment horizontal="center"/>
    </xf>
    <xf numFmtId="0" fontId="5" fillId="5" borderId="22" xfId="4" applyFont="1" applyFill="1" applyBorder="1" applyAlignment="1">
      <alignment horizontal="center"/>
    </xf>
    <xf numFmtId="0" fontId="2" fillId="3" borderId="37" xfId="4" applyFont="1" applyFill="1" applyBorder="1" applyAlignment="1">
      <alignment vertical="center"/>
    </xf>
    <xf numFmtId="0" fontId="2" fillId="3" borderId="46" xfId="4" applyFont="1" applyFill="1" applyBorder="1" applyAlignment="1">
      <alignment vertical="center"/>
    </xf>
    <xf numFmtId="0" fontId="1" fillId="0" borderId="0" xfId="4" applyFont="1"/>
    <xf numFmtId="0" fontId="5" fillId="5" borderId="1" xfId="4" applyFont="1" applyFill="1" applyBorder="1" applyAlignment="1"/>
    <xf numFmtId="0" fontId="5" fillId="5" borderId="29" xfId="4" applyFont="1" applyFill="1" applyBorder="1" applyAlignment="1">
      <alignment horizontal="center"/>
    </xf>
    <xf numFmtId="0" fontId="5" fillId="5" borderId="3" xfId="4" applyFont="1" applyFill="1" applyBorder="1" applyAlignment="1">
      <alignment horizontal="center"/>
    </xf>
    <xf numFmtId="17" fontId="2" fillId="2" borderId="17" xfId="4" applyNumberFormat="1" applyFont="1" applyFill="1" applyBorder="1" applyAlignment="1">
      <alignment horizontal="center"/>
    </xf>
    <xf numFmtId="0" fontId="2" fillId="0" borderId="4" xfId="4" applyFont="1" applyFill="1" applyBorder="1" applyAlignment="1">
      <alignment vertical="center"/>
    </xf>
    <xf numFmtId="0" fontId="2" fillId="0" borderId="10" xfId="4" applyFont="1" applyFill="1" applyBorder="1" applyAlignment="1">
      <alignment vertical="center"/>
    </xf>
    <xf numFmtId="0" fontId="2" fillId="2" borderId="13" xfId="4" applyFont="1" applyFill="1" applyBorder="1" applyAlignment="1"/>
    <xf numFmtId="0" fontId="2" fillId="2" borderId="15" xfId="4" applyFont="1" applyFill="1" applyBorder="1" applyAlignment="1">
      <alignment horizontal="center"/>
    </xf>
    <xf numFmtId="0" fontId="2" fillId="2" borderId="22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14" fillId="0" borderId="0" xfId="0" applyFont="1"/>
    <xf numFmtId="0" fontId="0" fillId="0" borderId="14" xfId="0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5" fillId="0" borderId="0" xfId="0" applyFont="1"/>
    <xf numFmtId="14" fontId="12" fillId="0" borderId="0" xfId="0" applyNumberFormat="1" applyFont="1" applyBorder="1" applyAlignment="1"/>
    <xf numFmtId="0" fontId="0" fillId="0" borderId="0" xfId="0" applyFill="1"/>
    <xf numFmtId="14" fontId="1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0" borderId="2" xfId="0" applyFont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3" fillId="0" borderId="0" xfId="4" applyFont="1" applyAlignment="1">
      <alignment horizontal="center"/>
    </xf>
    <xf numFmtId="0" fontId="4" fillId="2" borderId="31" xfId="4" applyFont="1" applyFill="1" applyBorder="1" applyAlignment="1">
      <alignment horizontal="center"/>
    </xf>
    <xf numFmtId="0" fontId="4" fillId="2" borderId="32" xfId="4" applyFont="1" applyFill="1" applyBorder="1" applyAlignment="1">
      <alignment horizontal="center"/>
    </xf>
    <xf numFmtId="0" fontId="4" fillId="2" borderId="33" xfId="4" applyFont="1" applyFill="1" applyBorder="1" applyAlignment="1">
      <alignment horizontal="center"/>
    </xf>
    <xf numFmtId="0" fontId="2" fillId="2" borderId="34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36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5" fillId="5" borderId="16" xfId="4" applyFont="1" applyFill="1" applyBorder="1" applyAlignment="1">
      <alignment horizontal="center"/>
    </xf>
    <xf numFmtId="0" fontId="5" fillId="5" borderId="17" xfId="4" applyFont="1" applyFill="1" applyBorder="1" applyAlignment="1">
      <alignment horizontal="center"/>
    </xf>
    <xf numFmtId="0" fontId="5" fillId="5" borderId="18" xfId="4" applyFont="1" applyFill="1" applyBorder="1" applyAlignment="1">
      <alignment horizont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95250</xdr:rowOff>
    </xdr:from>
    <xdr:to>
      <xdr:col>1</xdr:col>
      <xdr:colOff>1314449</xdr:colOff>
      <xdr:row>5</xdr:row>
      <xdr:rowOff>142875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9525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6"/>
  <sheetViews>
    <sheetView tabSelected="1" workbookViewId="0">
      <selection activeCell="G20" sqref="G20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52" t="s">
        <v>0</v>
      </c>
      <c r="C2" s="106" t="s">
        <v>50</v>
      </c>
      <c r="D2" s="106"/>
    </row>
    <row r="3" spans="2:12" x14ac:dyDescent="0.25">
      <c r="B3" s="52"/>
      <c r="C3" s="106" t="s">
        <v>1</v>
      </c>
      <c r="D3" s="106"/>
    </row>
    <row r="4" spans="2:12" x14ac:dyDescent="0.25">
      <c r="B4" s="52"/>
      <c r="C4" s="106" t="s">
        <v>55</v>
      </c>
      <c r="D4" s="106"/>
    </row>
    <row r="5" spans="2:12" ht="15.75" thickBot="1" x14ac:dyDescent="0.3">
      <c r="B5" s="52"/>
      <c r="F5" s="53"/>
    </row>
    <row r="6" spans="2:12" ht="15.75" thickBot="1" x14ac:dyDescent="0.3">
      <c r="B6" s="3"/>
      <c r="C6" s="6" t="s">
        <v>37</v>
      </c>
      <c r="D6" s="7" t="s">
        <v>3</v>
      </c>
      <c r="F6" s="53"/>
    </row>
    <row r="7" spans="2:12" x14ac:dyDescent="0.25">
      <c r="B7" s="9" t="s">
        <v>32</v>
      </c>
      <c r="C7" s="12">
        <f>191+301</f>
        <v>492</v>
      </c>
      <c r="D7" s="13">
        <v>88</v>
      </c>
      <c r="F7" s="53"/>
    </row>
    <row r="8" spans="2:12" x14ac:dyDescent="0.25">
      <c r="B8" s="10" t="s">
        <v>31</v>
      </c>
      <c r="C8" s="5">
        <v>79</v>
      </c>
      <c r="D8" s="14">
        <v>116</v>
      </c>
      <c r="F8" s="53"/>
    </row>
    <row r="9" spans="2:12" ht="15.75" thickBot="1" x14ac:dyDescent="0.3">
      <c r="B9" s="8" t="s">
        <v>9</v>
      </c>
      <c r="C9" s="11">
        <f>SUM(C7:C8)</f>
        <v>571</v>
      </c>
      <c r="D9" s="15">
        <f>SUM(D7:D8)</f>
        <v>204</v>
      </c>
      <c r="E9" s="53"/>
      <c r="F9" s="53"/>
    </row>
    <row r="10" spans="2:12" ht="15.75" thickBot="1" x14ac:dyDescent="0.3">
      <c r="B10" s="52"/>
      <c r="E10" s="53"/>
    </row>
    <row r="11" spans="2:12" x14ac:dyDescent="0.25">
      <c r="B11" s="107" t="s">
        <v>38</v>
      </c>
      <c r="C11" s="108"/>
      <c r="D11" s="109"/>
      <c r="E11" s="53"/>
      <c r="L11" s="3"/>
    </row>
    <row r="12" spans="2:12" ht="15.75" thickBot="1" x14ac:dyDescent="0.3">
      <c r="B12" s="54" t="s">
        <v>2</v>
      </c>
      <c r="C12" s="55" t="s">
        <v>37</v>
      </c>
      <c r="D12" s="56" t="s">
        <v>3</v>
      </c>
      <c r="E12" s="53"/>
      <c r="L12" s="26"/>
    </row>
    <row r="13" spans="2:12" x14ac:dyDescent="0.25">
      <c r="B13" s="57" t="s">
        <v>4</v>
      </c>
      <c r="C13" s="28">
        <f>8+13+15+1+147</f>
        <v>184</v>
      </c>
      <c r="D13" s="29">
        <f>2+24+44+6+1</f>
        <v>77</v>
      </c>
      <c r="E13" s="58"/>
      <c r="L13" s="3"/>
    </row>
    <row r="14" spans="2:12" x14ac:dyDescent="0.25">
      <c r="B14" s="59" t="s">
        <v>5</v>
      </c>
      <c r="C14" s="2">
        <f>1+2</f>
        <v>3</v>
      </c>
      <c r="D14" s="30">
        <v>7</v>
      </c>
      <c r="E14" s="53"/>
      <c r="L14" s="3"/>
    </row>
    <row r="15" spans="2:12" x14ac:dyDescent="0.25">
      <c r="B15" s="59" t="s">
        <v>6</v>
      </c>
      <c r="C15" s="31"/>
      <c r="D15" s="30"/>
      <c r="E15" s="53"/>
    </row>
    <row r="16" spans="2:12" x14ac:dyDescent="0.25">
      <c r="B16" s="59" t="s">
        <v>7</v>
      </c>
      <c r="C16" s="31"/>
      <c r="D16" s="30">
        <v>2</v>
      </c>
      <c r="E16" s="53"/>
    </row>
    <row r="17" spans="2:10" x14ac:dyDescent="0.25">
      <c r="B17" s="59" t="s">
        <v>47</v>
      </c>
      <c r="C17" s="31"/>
      <c r="D17" s="30">
        <v>1</v>
      </c>
      <c r="E17" s="53"/>
    </row>
    <row r="18" spans="2:10" x14ac:dyDescent="0.25">
      <c r="B18" s="59" t="s">
        <v>8</v>
      </c>
      <c r="C18" s="31">
        <v>1</v>
      </c>
      <c r="D18" s="30">
        <v>1</v>
      </c>
      <c r="E18" s="53"/>
    </row>
    <row r="19" spans="2:10" x14ac:dyDescent="0.25">
      <c r="B19" s="59" t="s">
        <v>49</v>
      </c>
      <c r="C19" s="31">
        <v>3</v>
      </c>
      <c r="D19" s="30"/>
      <c r="E19" s="53"/>
    </row>
    <row r="20" spans="2:10" ht="15.75" thickBot="1" x14ac:dyDescent="0.3">
      <c r="B20" s="60" t="s">
        <v>33</v>
      </c>
      <c r="C20" s="32">
        <v>79</v>
      </c>
      <c r="D20" s="33">
        <v>116</v>
      </c>
      <c r="E20" s="53"/>
      <c r="F20" s="53"/>
    </row>
    <row r="21" spans="2:10" ht="15.75" thickBot="1" x14ac:dyDescent="0.3">
      <c r="B21" s="61" t="s">
        <v>9</v>
      </c>
      <c r="C21" s="62">
        <f>SUM(C13:C20)</f>
        <v>270</v>
      </c>
      <c r="D21" s="63">
        <f>SUM(D13:D20)</f>
        <v>204</v>
      </c>
      <c r="E21" s="53"/>
      <c r="F21" s="53"/>
    </row>
    <row r="22" spans="2:10" ht="15.75" thickBot="1" x14ac:dyDescent="0.3">
      <c r="B22" s="64"/>
      <c r="C22" s="65"/>
      <c r="D22" s="66"/>
      <c r="E22" s="53"/>
      <c r="F22" s="53"/>
    </row>
    <row r="23" spans="2:10" x14ac:dyDescent="0.25">
      <c r="B23" s="110" t="s">
        <v>39</v>
      </c>
      <c r="C23" s="111"/>
      <c r="D23" s="112"/>
      <c r="E23" s="53"/>
      <c r="F23" s="53"/>
    </row>
    <row r="24" spans="2:10" ht="15.75" thickBot="1" x14ac:dyDescent="0.3">
      <c r="B24" s="113"/>
      <c r="C24" s="114"/>
      <c r="D24" s="115"/>
      <c r="E24" s="53"/>
      <c r="F24" s="53"/>
    </row>
    <row r="25" spans="2:10" ht="15.75" thickBot="1" x14ac:dyDescent="0.3">
      <c r="B25" s="95" t="s">
        <v>10</v>
      </c>
      <c r="C25" s="96" t="s">
        <v>37</v>
      </c>
      <c r="D25" s="97" t="s">
        <v>3</v>
      </c>
      <c r="E25" s="53"/>
    </row>
    <row r="26" spans="2:10" x14ac:dyDescent="0.25">
      <c r="B26" s="67" t="s">
        <v>11</v>
      </c>
      <c r="C26" s="12">
        <f>6+12+63+14+1+115</f>
        <v>211</v>
      </c>
      <c r="D26" s="34">
        <f>1+21+33+6+1+99</f>
        <v>161</v>
      </c>
      <c r="E26" s="53"/>
    </row>
    <row r="27" spans="2:10" x14ac:dyDescent="0.25">
      <c r="B27" s="68" t="s">
        <v>12</v>
      </c>
      <c r="C27" s="5">
        <f>2+4+1+1</f>
        <v>8</v>
      </c>
      <c r="D27" s="35">
        <f>1+2+1+2</f>
        <v>6</v>
      </c>
      <c r="E27" s="53"/>
    </row>
    <row r="28" spans="2:10" x14ac:dyDescent="0.25">
      <c r="B28" s="68" t="s">
        <v>13</v>
      </c>
      <c r="C28" s="5">
        <f>2+3</f>
        <v>5</v>
      </c>
      <c r="D28" s="35">
        <f>3+2</f>
        <v>5</v>
      </c>
      <c r="E28" s="53"/>
      <c r="H28" s="53"/>
      <c r="I28" s="69"/>
      <c r="J28" s="16"/>
    </row>
    <row r="29" spans="2:10" x14ac:dyDescent="0.25">
      <c r="B29" s="68" t="s">
        <v>14</v>
      </c>
      <c r="C29" s="5">
        <f>1</f>
        <v>1</v>
      </c>
      <c r="D29" s="35">
        <f>1</f>
        <v>1</v>
      </c>
      <c r="E29" s="53"/>
    </row>
    <row r="30" spans="2:10" x14ac:dyDescent="0.25">
      <c r="B30" s="68" t="s">
        <v>15</v>
      </c>
      <c r="C30" s="5">
        <f>4</f>
        <v>4</v>
      </c>
      <c r="D30" s="35">
        <f>1</f>
        <v>1</v>
      </c>
      <c r="E30" s="53"/>
    </row>
    <row r="31" spans="2:10" x14ac:dyDescent="0.25">
      <c r="B31" s="68" t="s">
        <v>16</v>
      </c>
      <c r="C31" s="5">
        <f>2+13</f>
        <v>15</v>
      </c>
      <c r="D31" s="35">
        <f>1+3+7</f>
        <v>11</v>
      </c>
      <c r="E31" s="53"/>
    </row>
    <row r="32" spans="2:10" x14ac:dyDescent="0.25">
      <c r="B32" s="68" t="s">
        <v>17</v>
      </c>
      <c r="C32" s="5">
        <v>1</v>
      </c>
      <c r="D32" s="30">
        <f>2+2</f>
        <v>4</v>
      </c>
      <c r="E32" s="53"/>
    </row>
    <row r="33" spans="2:5" x14ac:dyDescent="0.25">
      <c r="B33" s="70" t="s">
        <v>18</v>
      </c>
      <c r="C33" s="5">
        <f>1+4+1+17</f>
        <v>23</v>
      </c>
      <c r="D33" s="30">
        <f>5+5+2</f>
        <v>12</v>
      </c>
      <c r="E33" s="53"/>
    </row>
    <row r="34" spans="2:5" ht="15.75" thickBot="1" x14ac:dyDescent="0.3">
      <c r="B34" s="71" t="s">
        <v>46</v>
      </c>
      <c r="C34" s="36">
        <f>1+1</f>
        <v>2</v>
      </c>
      <c r="D34" s="33">
        <f>2+1</f>
        <v>3</v>
      </c>
      <c r="E34" s="53"/>
    </row>
    <row r="35" spans="2:5" ht="15.75" thickBot="1" x14ac:dyDescent="0.3">
      <c r="B35" s="61" t="s">
        <v>9</v>
      </c>
      <c r="C35" s="62">
        <f>SUM(C26:C34)</f>
        <v>270</v>
      </c>
      <c r="D35" s="72">
        <f>SUM(D26:D34)</f>
        <v>204</v>
      </c>
      <c r="E35" s="53"/>
    </row>
    <row r="36" spans="2:5" ht="18.75" thickBot="1" x14ac:dyDescent="0.3">
      <c r="B36" s="105" t="s">
        <v>48</v>
      </c>
      <c r="C36" s="105"/>
      <c r="D36" s="105"/>
      <c r="E36" s="53"/>
    </row>
    <row r="37" spans="2:5" ht="15.75" thickBot="1" x14ac:dyDescent="0.3">
      <c r="B37" s="116" t="s">
        <v>40</v>
      </c>
      <c r="C37" s="117"/>
      <c r="D37" s="118"/>
      <c r="E37" s="53"/>
    </row>
    <row r="38" spans="2:5" ht="15.75" thickBot="1" x14ac:dyDescent="0.3">
      <c r="B38" s="73" t="s">
        <v>2</v>
      </c>
      <c r="C38" s="74" t="s">
        <v>37</v>
      </c>
      <c r="D38" s="75" t="s">
        <v>3</v>
      </c>
      <c r="E38" s="53"/>
    </row>
    <row r="39" spans="2:5" x14ac:dyDescent="0.25">
      <c r="B39" s="76" t="s">
        <v>53</v>
      </c>
      <c r="C39" s="37">
        <v>18</v>
      </c>
      <c r="D39" s="38">
        <v>2</v>
      </c>
      <c r="E39" s="53"/>
    </row>
    <row r="40" spans="2:5" x14ac:dyDescent="0.25">
      <c r="B40" s="77" t="s">
        <v>30</v>
      </c>
      <c r="C40" s="1">
        <v>10</v>
      </c>
      <c r="D40" s="23">
        <v>35</v>
      </c>
      <c r="E40" s="53"/>
    </row>
    <row r="41" spans="2:5" x14ac:dyDescent="0.25">
      <c r="B41" s="77" t="s">
        <v>45</v>
      </c>
      <c r="C41" s="1">
        <v>15</v>
      </c>
      <c r="D41" s="39">
        <v>6</v>
      </c>
      <c r="E41" s="53"/>
    </row>
    <row r="42" spans="2:5" x14ac:dyDescent="0.25">
      <c r="B42" s="22" t="s">
        <v>43</v>
      </c>
      <c r="C42" s="1">
        <v>1</v>
      </c>
      <c r="D42" s="39">
        <v>1</v>
      </c>
      <c r="E42" s="78"/>
    </row>
    <row r="43" spans="2:5" x14ac:dyDescent="0.25">
      <c r="B43" s="22" t="s">
        <v>44</v>
      </c>
      <c r="C43" s="40">
        <v>147</v>
      </c>
      <c r="D43" s="23">
        <v>44</v>
      </c>
      <c r="E43" s="53"/>
    </row>
    <row r="44" spans="2:5" ht="15.75" thickBot="1" x14ac:dyDescent="0.3">
      <c r="B44" s="24" t="s">
        <v>33</v>
      </c>
      <c r="C44" s="41">
        <v>79</v>
      </c>
      <c r="D44" s="25">
        <v>116</v>
      </c>
      <c r="E44" s="53"/>
    </row>
    <row r="45" spans="2:5" ht="15.75" thickBot="1" x14ac:dyDescent="0.3">
      <c r="B45" s="79" t="s">
        <v>9</v>
      </c>
      <c r="C45" s="80">
        <f>SUM(C39:C44)</f>
        <v>270</v>
      </c>
      <c r="D45" s="81">
        <f>SUM(D39:D44)</f>
        <v>204</v>
      </c>
      <c r="E45" s="53"/>
    </row>
    <row r="46" spans="2:5" ht="15.75" thickBot="1" x14ac:dyDescent="0.3">
      <c r="B46" s="119" t="s">
        <v>41</v>
      </c>
      <c r="C46" s="120"/>
      <c r="D46" s="121"/>
      <c r="E46" s="53"/>
    </row>
    <row r="47" spans="2:5" ht="15.75" thickBot="1" x14ac:dyDescent="0.3">
      <c r="B47" s="95" t="s">
        <v>2</v>
      </c>
      <c r="C47" s="82" t="s">
        <v>37</v>
      </c>
      <c r="D47" s="97" t="s">
        <v>3</v>
      </c>
      <c r="E47" s="53"/>
    </row>
    <row r="48" spans="2:5" x14ac:dyDescent="0.25">
      <c r="B48" s="83" t="s">
        <v>19</v>
      </c>
      <c r="C48" s="42">
        <f>7+9+6+1+110</f>
        <v>133</v>
      </c>
      <c r="D48" s="43">
        <f>1+24+33+3+68</f>
        <v>129</v>
      </c>
      <c r="E48" s="53"/>
    </row>
    <row r="49" spans="2:5" ht="15.75" thickBot="1" x14ac:dyDescent="0.3">
      <c r="B49" s="84" t="s">
        <v>20</v>
      </c>
      <c r="C49" s="44">
        <f>3+9+9+37</f>
        <v>58</v>
      </c>
      <c r="D49" s="45">
        <f>1+11+11+3+1+48</f>
        <v>75</v>
      </c>
      <c r="E49" s="53"/>
    </row>
    <row r="50" spans="2:5" ht="15.75" thickBot="1" x14ac:dyDescent="0.3">
      <c r="B50" s="85" t="s">
        <v>9</v>
      </c>
      <c r="C50" s="63">
        <f>SUM(C48:C49)</f>
        <v>191</v>
      </c>
      <c r="D50" s="86">
        <f>SUM(D48:D49)</f>
        <v>204</v>
      </c>
      <c r="E50" s="53"/>
    </row>
    <row r="51" spans="2:5" ht="15.75" thickBot="1" x14ac:dyDescent="0.3">
      <c r="B51" s="66"/>
      <c r="C51" s="66"/>
      <c r="D51" s="66"/>
      <c r="E51" s="58"/>
    </row>
    <row r="52" spans="2:5" ht="15.75" thickBot="1" x14ac:dyDescent="0.3">
      <c r="B52" s="119" t="s">
        <v>42</v>
      </c>
      <c r="C52" s="120"/>
      <c r="D52" s="121"/>
      <c r="E52" s="53"/>
    </row>
    <row r="53" spans="2:5" ht="15.75" thickBot="1" x14ac:dyDescent="0.3">
      <c r="B53" s="95" t="s">
        <v>21</v>
      </c>
      <c r="C53" s="82" t="s">
        <v>37</v>
      </c>
      <c r="D53" s="87" t="s">
        <v>3</v>
      </c>
      <c r="E53" s="53"/>
    </row>
    <row r="54" spans="2:5" x14ac:dyDescent="0.25">
      <c r="B54" s="88" t="s">
        <v>22</v>
      </c>
      <c r="C54" s="46">
        <v>1</v>
      </c>
      <c r="D54" s="47"/>
      <c r="E54" s="53"/>
    </row>
    <row r="55" spans="2:5" x14ac:dyDescent="0.25">
      <c r="B55" s="89" t="s">
        <v>23</v>
      </c>
      <c r="C55" s="48">
        <v>16</v>
      </c>
      <c r="D55" s="49">
        <f>21+9</f>
        <v>30</v>
      </c>
      <c r="E55" s="53"/>
    </row>
    <row r="56" spans="2:5" x14ac:dyDescent="0.25">
      <c r="B56" s="89" t="s">
        <v>24</v>
      </c>
      <c r="C56" s="48">
        <f>4+3+7+1+81</f>
        <v>96</v>
      </c>
      <c r="D56" s="49">
        <f>49+1+10+17+3</f>
        <v>80</v>
      </c>
      <c r="E56" s="53"/>
    </row>
    <row r="57" spans="2:5" x14ac:dyDescent="0.25">
      <c r="B57" s="89" t="s">
        <v>25</v>
      </c>
      <c r="C57" s="48">
        <f>3+5+6+23</f>
        <v>37</v>
      </c>
      <c r="D57" s="49">
        <f>26+10+10+1+1</f>
        <v>48</v>
      </c>
      <c r="E57" s="53"/>
    </row>
    <row r="58" spans="2:5" x14ac:dyDescent="0.25">
      <c r="B58" s="89" t="s">
        <v>26</v>
      </c>
      <c r="C58" s="48">
        <f>2+4+1+18</f>
        <v>25</v>
      </c>
      <c r="D58" s="49">
        <f>15+1+8+6+2</f>
        <v>32</v>
      </c>
      <c r="E58" s="53"/>
    </row>
    <row r="59" spans="2:5" x14ac:dyDescent="0.25">
      <c r="B59" s="89" t="s">
        <v>27</v>
      </c>
      <c r="C59" s="48">
        <f>1+4+1+4</f>
        <v>10</v>
      </c>
      <c r="D59" s="49">
        <f>4+5+1</f>
        <v>10</v>
      </c>
      <c r="E59" s="53"/>
    </row>
    <row r="60" spans="2:5" x14ac:dyDescent="0.25">
      <c r="B60" s="89" t="s">
        <v>28</v>
      </c>
      <c r="C60" s="48">
        <f>1</f>
        <v>1</v>
      </c>
      <c r="D60" s="49">
        <f>1+2</f>
        <v>3</v>
      </c>
      <c r="E60" s="53"/>
    </row>
    <row r="61" spans="2:5" x14ac:dyDescent="0.25">
      <c r="B61" s="89" t="s">
        <v>29</v>
      </c>
      <c r="C61" s="48">
        <f>1</f>
        <v>1</v>
      </c>
      <c r="D61" s="49"/>
      <c r="E61" s="53"/>
    </row>
    <row r="62" spans="2:5" ht="16.5" thickBot="1" x14ac:dyDescent="0.3">
      <c r="B62" s="90" t="s">
        <v>34</v>
      </c>
      <c r="C62" s="50">
        <v>4</v>
      </c>
      <c r="D62" s="51">
        <v>1</v>
      </c>
      <c r="E62" s="53"/>
    </row>
    <row r="63" spans="2:5" ht="15.75" thickBot="1" x14ac:dyDescent="0.3">
      <c r="B63" s="85" t="s">
        <v>9</v>
      </c>
      <c r="C63" s="63">
        <f>SUM(C54:C62)</f>
        <v>191</v>
      </c>
      <c r="D63" s="86">
        <f>SUM(D54:D62)</f>
        <v>204</v>
      </c>
    </row>
    <row r="64" spans="2:5" ht="18" x14ac:dyDescent="0.25">
      <c r="B64" s="105" t="s">
        <v>35</v>
      </c>
      <c r="C64" s="105"/>
      <c r="D64" s="105"/>
    </row>
    <row r="65" spans="1:4" x14ac:dyDescent="0.25">
      <c r="B65" s="94"/>
      <c r="C65" s="94"/>
      <c r="D65" s="94"/>
    </row>
    <row r="66" spans="1:4" x14ac:dyDescent="0.25">
      <c r="B66" s="94"/>
      <c r="C66" s="94"/>
      <c r="D66" s="94"/>
    </row>
    <row r="67" spans="1:4" ht="15.75" thickBot="1" x14ac:dyDescent="0.3">
      <c r="C67" s="104" t="s">
        <v>36</v>
      </c>
      <c r="D67" s="104"/>
    </row>
    <row r="68" spans="1:4" ht="15.75" thickBot="1" x14ac:dyDescent="0.3">
      <c r="B68" s="3"/>
      <c r="C68" s="20" t="s">
        <v>37</v>
      </c>
      <c r="D68" s="21" t="s">
        <v>3</v>
      </c>
    </row>
    <row r="69" spans="1:4" x14ac:dyDescent="0.25">
      <c r="B69" s="27" t="s">
        <v>51</v>
      </c>
      <c r="C69" s="4">
        <v>301</v>
      </c>
      <c r="D69" s="19">
        <v>116</v>
      </c>
    </row>
    <row r="70" spans="1:4" ht="15.75" thickBot="1" x14ac:dyDescent="0.3">
      <c r="B70" s="8" t="s">
        <v>9</v>
      </c>
      <c r="C70" s="11">
        <f>SUM(C69:C69)</f>
        <v>301</v>
      </c>
      <c r="D70" s="93">
        <f>SUM(D69:D69)</f>
        <v>116</v>
      </c>
    </row>
    <row r="75" spans="1:4" x14ac:dyDescent="0.25">
      <c r="A75" s="100"/>
      <c r="B75" s="100"/>
      <c r="C75" s="100"/>
      <c r="D75" s="100"/>
    </row>
    <row r="76" spans="1:4" x14ac:dyDescent="0.25">
      <c r="A76" s="101">
        <v>43258</v>
      </c>
      <c r="B76" s="123" t="s">
        <v>56</v>
      </c>
      <c r="C76" s="123"/>
      <c r="D76" s="102">
        <v>103</v>
      </c>
    </row>
    <row r="77" spans="1:4" ht="15.75" thickBot="1" x14ac:dyDescent="0.3">
      <c r="A77" s="101">
        <v>43272</v>
      </c>
      <c r="B77" s="103" t="s">
        <v>57</v>
      </c>
      <c r="C77" s="103"/>
      <c r="D77" s="102">
        <v>15</v>
      </c>
    </row>
    <row r="78" spans="1:4" ht="15.75" thickBot="1" x14ac:dyDescent="0.3">
      <c r="A78" s="101"/>
      <c r="B78" s="123"/>
      <c r="C78" s="123"/>
      <c r="D78" s="92">
        <f>SUM(D76:D77)</f>
        <v>118</v>
      </c>
    </row>
    <row r="79" spans="1:4" ht="15.75" x14ac:dyDescent="0.25">
      <c r="A79" s="101"/>
      <c r="B79" s="124" t="s">
        <v>52</v>
      </c>
      <c r="C79" s="124"/>
      <c r="D79" s="100"/>
    </row>
    <row r="80" spans="1:4" x14ac:dyDescent="0.25">
      <c r="A80" s="101">
        <v>43252</v>
      </c>
      <c r="B80" s="123" t="s">
        <v>58</v>
      </c>
      <c r="C80" s="123"/>
      <c r="D80" s="102">
        <v>24</v>
      </c>
    </row>
    <row r="81" spans="1:4" x14ac:dyDescent="0.25">
      <c r="A81" s="101">
        <v>43256</v>
      </c>
      <c r="B81" s="123" t="s">
        <v>59</v>
      </c>
      <c r="C81" s="123"/>
      <c r="D81" s="102">
        <v>12</v>
      </c>
    </row>
    <row r="82" spans="1:4" x14ac:dyDescent="0.25">
      <c r="A82" s="101">
        <v>43259</v>
      </c>
      <c r="B82" s="123" t="s">
        <v>60</v>
      </c>
      <c r="C82" s="123"/>
      <c r="D82" s="102">
        <v>16</v>
      </c>
    </row>
    <row r="83" spans="1:4" x14ac:dyDescent="0.25">
      <c r="A83" s="101">
        <v>43263</v>
      </c>
      <c r="B83" s="123" t="s">
        <v>61</v>
      </c>
      <c r="C83" s="123"/>
      <c r="D83" s="102">
        <v>28</v>
      </c>
    </row>
    <row r="84" spans="1:4" x14ac:dyDescent="0.25">
      <c r="A84" s="101">
        <v>43266</v>
      </c>
      <c r="B84" s="123" t="s">
        <v>62</v>
      </c>
      <c r="C84" s="123"/>
      <c r="D84" s="102">
        <v>19</v>
      </c>
    </row>
    <row r="85" spans="1:4" x14ac:dyDescent="0.25">
      <c r="A85" s="101">
        <v>43270</v>
      </c>
      <c r="B85" s="123" t="s">
        <v>63</v>
      </c>
      <c r="C85" s="123"/>
      <c r="D85" s="102">
        <v>22</v>
      </c>
    </row>
    <row r="86" spans="1:4" x14ac:dyDescent="0.25">
      <c r="A86" s="101">
        <v>43273</v>
      </c>
      <c r="B86" s="123" t="s">
        <v>64</v>
      </c>
      <c r="C86" s="123"/>
      <c r="D86" s="102">
        <v>15</v>
      </c>
    </row>
    <row r="87" spans="1:4" x14ac:dyDescent="0.25">
      <c r="A87" s="101">
        <v>43277</v>
      </c>
      <c r="B87" s="123" t="s">
        <v>65</v>
      </c>
      <c r="C87" s="123"/>
      <c r="D87" s="102">
        <v>24</v>
      </c>
    </row>
    <row r="88" spans="1:4" ht="15.75" thickBot="1" x14ac:dyDescent="0.3">
      <c r="A88" s="101">
        <v>43279</v>
      </c>
      <c r="B88" s="123" t="s">
        <v>66</v>
      </c>
      <c r="C88" s="123"/>
      <c r="D88" s="102">
        <v>23</v>
      </c>
    </row>
    <row r="89" spans="1:4" ht="15.75" thickBot="1" x14ac:dyDescent="0.3">
      <c r="A89" s="100"/>
      <c r="B89" s="100"/>
      <c r="C89" s="100"/>
      <c r="D89" s="92">
        <f>SUM(D80:D88)</f>
        <v>183</v>
      </c>
    </row>
    <row r="90" spans="1:4" x14ac:dyDescent="0.25">
      <c r="D90" s="26"/>
    </row>
    <row r="91" spans="1:4" ht="15.75" thickBot="1" x14ac:dyDescent="0.3"/>
    <row r="92" spans="1:4" ht="16.5" thickBot="1" x14ac:dyDescent="0.3">
      <c r="B92" s="91" t="s">
        <v>67</v>
      </c>
      <c r="D92" s="92">
        <v>116</v>
      </c>
    </row>
    <row r="93" spans="1:4" x14ac:dyDescent="0.25">
      <c r="B93" s="98" t="s">
        <v>68</v>
      </c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99"/>
      <c r="B99" s="122"/>
      <c r="C99" s="122"/>
      <c r="D99" s="26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 t="s">
        <v>54</v>
      </c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B114" s="3"/>
      <c r="C114" s="3"/>
      <c r="D114" s="3"/>
    </row>
    <row r="115" spans="1:4" x14ac:dyDescent="0.25">
      <c r="B115" s="3"/>
      <c r="C115" s="3"/>
      <c r="D115" s="3"/>
    </row>
    <row r="116" spans="1:4" x14ac:dyDescent="0.25">
      <c r="A116" s="18"/>
      <c r="C116" s="17"/>
    </row>
  </sheetData>
  <mergeCells count="24">
    <mergeCell ref="B76:C76"/>
    <mergeCell ref="C2:D2"/>
    <mergeCell ref="C3:D3"/>
    <mergeCell ref="C4:D4"/>
    <mergeCell ref="B11:D11"/>
    <mergeCell ref="B23:D24"/>
    <mergeCell ref="B36:D36"/>
    <mergeCell ref="B37:D37"/>
    <mergeCell ref="B46:D46"/>
    <mergeCell ref="B52:D52"/>
    <mergeCell ref="B64:D64"/>
    <mergeCell ref="C67:D67"/>
    <mergeCell ref="B99:C99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Gustavo Flores Becerra</cp:lastModifiedBy>
  <cp:lastPrinted>2018-07-05T21:10:40Z</cp:lastPrinted>
  <dcterms:created xsi:type="dcterms:W3CDTF">2016-02-22T22:28:30Z</dcterms:created>
  <dcterms:modified xsi:type="dcterms:W3CDTF">2018-07-09T16:29:07Z</dcterms:modified>
</cp:coreProperties>
</file>